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 calcMode="manual"/>
</workbook>
</file>

<file path=xl/calcChain.xml><?xml version="1.0" encoding="utf-8"?>
<calcChain xmlns="http://schemas.openxmlformats.org/spreadsheetml/2006/main">
  <c r="A42" i="1" l="1"/>
  <c r="A41" i="1"/>
  <c r="G40" i="1"/>
  <c r="G39" i="1"/>
  <c r="A39" i="1"/>
  <c r="G38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G31" i="1"/>
  <c r="A31" i="1"/>
  <c r="G30" i="1"/>
  <c r="A30" i="1"/>
  <c r="G29" i="1"/>
  <c r="E29" i="1"/>
  <c r="A29" i="1"/>
  <c r="A28" i="1"/>
  <c r="E27" i="1"/>
  <c r="A27" i="1"/>
  <c r="E26" i="1"/>
  <c r="A26" i="1"/>
  <c r="E25" i="1"/>
  <c r="A25" i="1"/>
  <c r="E24" i="1"/>
  <c r="A24" i="1"/>
  <c r="E23" i="1"/>
  <c r="A23" i="1"/>
  <c r="G22" i="1"/>
  <c r="E22" i="1"/>
  <c r="A22" i="1"/>
  <c r="E21" i="1"/>
  <c r="A21" i="1"/>
  <c r="G20" i="1"/>
  <c r="A19" i="1"/>
  <c r="A18" i="1"/>
  <c r="G17" i="1"/>
  <c r="A17" i="1"/>
  <c r="A16" i="1"/>
  <c r="G15" i="1"/>
  <c r="A15" i="1"/>
  <c r="G14" i="1"/>
  <c r="A13" i="1"/>
  <c r="A12" i="1"/>
  <c r="A11" i="1"/>
  <c r="A10" i="1"/>
  <c r="A9" i="1"/>
  <c r="A8" i="1"/>
  <c r="A7" i="1"/>
  <c r="A6" i="1"/>
  <c r="A5" i="1"/>
  <c r="A4" i="1"/>
  <c r="A3" i="1"/>
  <c r="G1" i="1"/>
  <c r="B1" i="1"/>
  <c r="G42" i="1"/>
  <c r="G3" i="1"/>
  <c r="G27" i="1"/>
  <c r="G19" i="1"/>
  <c r="G13" i="1"/>
  <c r="G11" i="1"/>
  <c r="G10" i="1"/>
  <c r="G9" i="1"/>
  <c r="G8" i="1"/>
  <c r="G7" i="1"/>
  <c r="G6" i="1"/>
  <c r="G5" i="1"/>
  <c r="G4" i="1"/>
  <c r="G28" i="1" l="1"/>
  <c r="G26" i="1"/>
  <c r="G21" i="1"/>
  <c r="G16" i="1"/>
  <c r="G12" i="1"/>
  <c r="G23" i="1"/>
  <c r="G25" i="1"/>
  <c r="G41" i="1"/>
  <c r="G24" i="1"/>
</calcChain>
</file>

<file path=xl/sharedStrings.xml><?xml version="1.0" encoding="utf-8"?>
<sst xmlns="http://schemas.openxmlformats.org/spreadsheetml/2006/main" count="128" uniqueCount="69">
  <si>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</si>
  <si>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</si>
  <si>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</si>
  <si>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</si>
  <si>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</si>
  <si>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</si>
  <si>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</si>
  <si>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</si>
  <si>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</si>
  <si>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X1UQ</t>
  </si>
  <si>
    <t>Lookback Put Spread</t>
  </si>
  <si>
    <t>XM4Q</t>
  </si>
  <si>
    <t>Down-and-Out Barrier Put Option on ALSI</t>
  </si>
  <si>
    <t>XJ7Q</t>
  </si>
  <si>
    <t>XK7Q</t>
  </si>
  <si>
    <t>XL6Q</t>
  </si>
  <si>
    <t>XL8Q</t>
  </si>
  <si>
    <t>XN7Q</t>
  </si>
  <si>
    <t>XS9Q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</si>
  <si>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</si>
  <si>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</si>
  <si>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</si>
  <si>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</si>
  <si>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</si>
  <si>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</si>
  <si>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XX6Q</t>
  </si>
  <si>
    <t>Floored Opti-Spread</t>
  </si>
  <si>
    <t>XY1Q</t>
  </si>
  <si>
    <t>Optimum Put Top40</t>
  </si>
  <si>
    <t>XY6Q</t>
  </si>
  <si>
    <t>Stike Resetting Put on DTOP</t>
  </si>
  <si>
    <t>XY9Q</t>
  </si>
  <si>
    <t>Down-and-Out Barrier Put Option on NPN</t>
  </si>
  <si>
    <t>XZ1Q</t>
  </si>
  <si>
    <t>ALU Equity</t>
  </si>
  <si>
    <t>XZ8Q</t>
  </si>
  <si>
    <t>Up-and-Out Barrier Call Option on AGL</t>
  </si>
  <si>
    <t>YBKQ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</si>
  <si>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</si>
  <si>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</si>
  <si>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</si>
  <si>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</si>
  <si>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</si>
  <si>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</si>
  <si>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</si>
  <si>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</si>
  <si>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</si>
  <si>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</si>
  <si>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</si>
  <si>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</si>
  <si>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</si>
  <si>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</si>
  <si>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</si>
  <si>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</si>
  <si>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</si>
  <si>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</si>
  <si>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</si>
  <si>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</si>
  <si>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</si>
  <si>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</si>
  <si>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</si>
  <si>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</si>
  <si>
    <t>Worst of Call</t>
  </si>
  <si>
    <t>YEKQ</t>
  </si>
  <si>
    <t>YFAQ</t>
  </si>
  <si>
    <t>YFCQ</t>
  </si>
  <si>
    <t>YFDQ</t>
  </si>
  <si>
    <t>YFBQ</t>
  </si>
  <si>
    <t>YFHQ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</si>
</sst>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Fon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XM4Q</v>
          </cell>
          <cell r="E4" t="str">
            <v>Down-and-Out Barrier Put Option on ALSI</v>
          </cell>
          <cell r="F4">
            <v>41536</v>
          </cell>
          <cell r="G4">
            <v>44.912825699566703</v>
          </cell>
          <cell r="H4">
            <v>45.210720502154373</v>
          </cell>
          <cell r="I4">
            <v>44.912825699566703</v>
          </cell>
          <cell r="J4">
            <v>45.210720502154373</v>
          </cell>
          <cell r="K4">
            <v>-4.185173837022596E-2</v>
          </cell>
        </row>
        <row r="5">
          <cell r="D5" t="str">
            <v>XJ7Q</v>
          </cell>
          <cell r="E5" t="str">
            <v>Down-and-Out Barrier Put Option With zero Rebate on ALSI</v>
          </cell>
          <cell r="F5">
            <v>41536</v>
          </cell>
          <cell r="G5">
            <v>53.865342161292325</v>
          </cell>
          <cell r="H5">
            <v>54.243801235950436</v>
          </cell>
          <cell r="I5">
            <v>53.865342161292325</v>
          </cell>
          <cell r="J5">
            <v>54.243801235950436</v>
          </cell>
          <cell r="K5">
            <v>-5.1839589717820121E-2</v>
          </cell>
        </row>
        <row r="6">
          <cell r="D6" t="str">
            <v>XK7Q</v>
          </cell>
          <cell r="E6" t="str">
            <v>Down-and-Out Barrier Put Option on ALSI</v>
          </cell>
          <cell r="F6">
            <v>41536</v>
          </cell>
          <cell r="G6">
            <v>10.768552086190397</v>
          </cell>
          <cell r="H6">
            <v>10.844212169175554</v>
          </cell>
          <cell r="I6">
            <v>10.768552086190397</v>
          </cell>
          <cell r="J6">
            <v>10.844212169175554</v>
          </cell>
          <cell r="K6">
            <v>-1.2089685189749467E-2</v>
          </cell>
        </row>
        <row r="7">
          <cell r="D7" t="str">
            <v>XL6Q</v>
          </cell>
          <cell r="E7" t="str">
            <v>Down-and-Out Barrier Put Option on ALSI</v>
          </cell>
          <cell r="F7">
            <v>41627</v>
          </cell>
          <cell r="G7">
            <v>12.703624244287143</v>
          </cell>
          <cell r="H7">
            <v>12.96411644832955</v>
          </cell>
          <cell r="I7">
            <v>12.703624244287143</v>
          </cell>
          <cell r="J7">
            <v>12.96411644832955</v>
          </cell>
          <cell r="K7">
            <v>-8.2729001510693824E-3</v>
          </cell>
        </row>
        <row r="8">
          <cell r="D8" t="str">
            <v>XL8Q</v>
          </cell>
          <cell r="E8" t="str">
            <v>Down-and-Out Barrier Put Option on ALSI</v>
          </cell>
          <cell r="F8">
            <v>41627</v>
          </cell>
          <cell r="G8">
            <v>5.3922156399690637</v>
          </cell>
          <cell r="H8">
            <v>5.502784884596962</v>
          </cell>
          <cell r="I8">
            <v>5.3922156399690637</v>
          </cell>
          <cell r="J8">
            <v>5.502784884596962</v>
          </cell>
          <cell r="K8">
            <v>-3.9323358100811067E-3</v>
          </cell>
        </row>
        <row r="9">
          <cell r="D9" t="str">
            <v>XN7Q</v>
          </cell>
          <cell r="E9" t="str">
            <v>Down-and-Out Barrier Put Option on ALSI</v>
          </cell>
          <cell r="F9">
            <v>41627</v>
          </cell>
          <cell r="G9">
            <v>311.47261256775528</v>
          </cell>
          <cell r="H9">
            <v>317.85946609761379</v>
          </cell>
          <cell r="I9">
            <v>311.47261256775528</v>
          </cell>
          <cell r="J9">
            <v>317.85946609761379</v>
          </cell>
          <cell r="K9">
            <v>-0.1241656881915604</v>
          </cell>
        </row>
        <row r="10">
          <cell r="D10" t="str">
            <v>XS9Q</v>
          </cell>
          <cell r="E10" t="str">
            <v>Down-and-Out Barrier Put Option on ALSI</v>
          </cell>
          <cell r="F10">
            <v>41627</v>
          </cell>
          <cell r="G10">
            <v>20.051007625156753</v>
          </cell>
          <cell r="H10">
            <v>20.462160463835609</v>
          </cell>
          <cell r="I10">
            <v>20.051007625156753</v>
          </cell>
          <cell r="J10">
            <v>20.462160463835609</v>
          </cell>
          <cell r="K10">
            <v>-1.0773450806887052E-2</v>
          </cell>
        </row>
        <row r="11">
          <cell r="D11" t="str">
            <v>XW5Q</v>
          </cell>
          <cell r="E11" t="str">
            <v>Up-and-In Barrier Call Option on CFR</v>
          </cell>
          <cell r="F11">
            <v>41536</v>
          </cell>
          <cell r="G11">
            <v>18.399091490220492</v>
          </cell>
          <cell r="H11">
            <v>18.528363910306268</v>
          </cell>
          <cell r="I11">
            <v>18.399091490220492</v>
          </cell>
          <cell r="J11">
            <v>18.528363910306268</v>
          </cell>
          <cell r="K11">
            <v>0.982809015781411</v>
          </cell>
        </row>
        <row r="12">
          <cell r="D12" t="str">
            <v>XW7Q</v>
          </cell>
          <cell r="E12" t="str">
            <v>Stike Resetting Put on DTOP</v>
          </cell>
          <cell r="F12">
            <v>41718</v>
          </cell>
          <cell r="G12">
            <v>228.52210388779181</v>
          </cell>
          <cell r="H12">
            <v>236.5161589459305</v>
          </cell>
          <cell r="I12">
            <v>228.52210388779181</v>
          </cell>
          <cell r="J12">
            <v>236.5161589459305</v>
          </cell>
          <cell r="K12">
            <v>-0.11353739401444148</v>
          </cell>
        </row>
        <row r="13">
          <cell r="D13" t="str">
            <v>XX2Q</v>
          </cell>
          <cell r="E13" t="str">
            <v>Stike Resetting Put on DTOP Funded by Call</v>
          </cell>
          <cell r="F13">
            <v>41526</v>
          </cell>
          <cell r="G13">
            <v>181.06011920933395</v>
          </cell>
          <cell r="H13">
            <v>182.08218914630024</v>
          </cell>
          <cell r="I13">
            <v>181.06011920933395</v>
          </cell>
          <cell r="J13">
            <v>182.08218914630024</v>
          </cell>
          <cell r="K13">
            <v>-0.21860251192004065</v>
          </cell>
        </row>
        <row r="14">
          <cell r="D14" t="str">
            <v>XY6Q</v>
          </cell>
          <cell r="E14" t="str">
            <v>Stike Resetting Put on DTOP</v>
          </cell>
          <cell r="F14">
            <v>41575</v>
          </cell>
          <cell r="G14">
            <v>130.68079431969952</v>
          </cell>
          <cell r="H14">
            <v>132.32081839836593</v>
          </cell>
          <cell r="I14">
            <v>130.68079431969952</v>
          </cell>
          <cell r="J14">
            <v>132.32081839836593</v>
          </cell>
          <cell r="K14">
            <v>-0.11522179364666685</v>
          </cell>
        </row>
        <row r="15">
          <cell r="D15" t="str">
            <v>XY9Q</v>
          </cell>
          <cell r="E15" t="str">
            <v>Down-and-Out Barrier Put Option on NPN</v>
          </cell>
          <cell r="F15">
            <v>41627</v>
          </cell>
          <cell r="G15">
            <v>0.50176160677750592</v>
          </cell>
          <cell r="H15">
            <v>0.51205040187565365</v>
          </cell>
          <cell r="I15">
            <v>0.50176160677750592</v>
          </cell>
          <cell r="J15">
            <v>0.51205040187565365</v>
          </cell>
          <cell r="K15">
            <v>-1.3786453313261084E-2</v>
          </cell>
        </row>
        <row r="16">
          <cell r="D16" t="str">
            <v>XZ8Q</v>
          </cell>
          <cell r="E16" t="str">
            <v>Up-and-Out Barrier Call Option on AGL</v>
          </cell>
          <cell r="F16">
            <v>41627</v>
          </cell>
          <cell r="G16">
            <v>4.9949245496373083</v>
          </cell>
          <cell r="H16">
            <v>5.0973472031997886</v>
          </cell>
          <cell r="I16">
            <v>4.9949245496373083</v>
          </cell>
          <cell r="J16">
            <v>5.0973472031997886</v>
          </cell>
          <cell r="K16">
            <v>0.10887673104079555</v>
          </cell>
        </row>
        <row r="17">
          <cell r="D17" t="str">
            <v>XY1Q</v>
          </cell>
          <cell r="E17" t="str">
            <v>Down-and-Out Barrier Put Option on ALSI</v>
          </cell>
          <cell r="F17">
            <v>41522</v>
          </cell>
          <cell r="G17">
            <v>153.3623379631276</v>
          </cell>
          <cell r="H17">
            <v>154.14284480737967</v>
          </cell>
          <cell r="I17">
            <v>153.3623379631276</v>
          </cell>
          <cell r="J17">
            <v>154.14284480737967</v>
          </cell>
          <cell r="K17">
            <v>-0.14434212785888839</v>
          </cell>
        </row>
        <row r="18">
          <cell r="D18" t="str">
            <v>YBKQ</v>
          </cell>
          <cell r="E18" t="str">
            <v>Floor Opti Spread</v>
          </cell>
          <cell r="F18">
            <v>41556</v>
          </cell>
          <cell r="G18">
            <v>0.12089259809037342</v>
          </cell>
          <cell r="H18">
            <v>0.12207927680419606</v>
          </cell>
          <cell r="I18">
            <v>0.12089259809037342</v>
          </cell>
          <cell r="J18">
            <v>0.12207927680419606</v>
          </cell>
          <cell r="K18">
            <v>5.3215224407753079E-4</v>
          </cell>
        </row>
        <row r="19">
          <cell r="D19" t="str">
            <v>YCRQ</v>
          </cell>
          <cell r="E19" t="str">
            <v>Down-and-In Barrier Put Option on LON</v>
          </cell>
          <cell r="F19">
            <v>41627</v>
          </cell>
          <cell r="G19">
            <v>1.7885781227166886E-2</v>
          </cell>
          <cell r="H19">
            <v>1.8252535350501434E-2</v>
          </cell>
          <cell r="I19">
            <v>1.7885781227166886E-2</v>
          </cell>
          <cell r="J19">
            <v>1.8252535350501434E-2</v>
          </cell>
          <cell r="K19">
            <v>-6.4555874328286319E-3</v>
          </cell>
        </row>
        <row r="20">
          <cell r="D20" t="str">
            <v>YBYQ</v>
          </cell>
          <cell r="E20" t="str">
            <v>Down-and-In Barrier Put Option on AGL</v>
          </cell>
          <cell r="F20">
            <v>41627</v>
          </cell>
          <cell r="G20">
            <v>1.3348146942614676</v>
          </cell>
          <cell r="H20">
            <v>1.3621855307259298</v>
          </cell>
          <cell r="I20">
            <v>1.3348146942614676</v>
          </cell>
          <cell r="J20">
            <v>1.3621855307259298</v>
          </cell>
          <cell r="K20">
            <v>-8.4076337682459687E-2</v>
          </cell>
        </row>
        <row r="21">
          <cell r="D21" t="str">
            <v>YBZQ</v>
          </cell>
          <cell r="E21" t="str">
            <v>Down-and-In Barrier Put Option on ANG</v>
          </cell>
          <cell r="F21">
            <v>41627</v>
          </cell>
          <cell r="G21">
            <v>6.8177554487313046</v>
          </cell>
          <cell r="H21">
            <v>6.9575558796406813</v>
          </cell>
          <cell r="I21">
            <v>6.8177554487313046</v>
          </cell>
          <cell r="J21">
            <v>6.9575558796406813</v>
          </cell>
          <cell r="K21">
            <v>-0.59984822757584466</v>
          </cell>
        </row>
        <row r="22">
          <cell r="D22" t="str">
            <v>YCNQ</v>
          </cell>
          <cell r="E22" t="str">
            <v>Down-and-In Barrier Put Option on IMP</v>
          </cell>
          <cell r="F22">
            <v>41627</v>
          </cell>
          <cell r="G22">
            <v>2.3335909590496264</v>
          </cell>
          <cell r="H22">
            <v>2.3814420478859195</v>
          </cell>
          <cell r="I22">
            <v>2.3335909590496264</v>
          </cell>
          <cell r="J22">
            <v>2.3814420478859195</v>
          </cell>
          <cell r="K22">
            <v>-0.27393763680831196</v>
          </cell>
        </row>
        <row r="23">
          <cell r="D23" t="str">
            <v>YCOQ</v>
          </cell>
          <cell r="E23" t="str">
            <v>Down-and-In Barrier Put Option on LON</v>
          </cell>
          <cell r="F23">
            <v>41627</v>
          </cell>
          <cell r="G23">
            <v>1.7976641555035644E-2</v>
          </cell>
          <cell r="H23">
            <v>1.8345258800784033E-2</v>
          </cell>
          <cell r="I23">
            <v>1.7976641555035644E-2</v>
          </cell>
          <cell r="J23">
            <v>1.8345258800784033E-2</v>
          </cell>
          <cell r="K23">
            <v>-6.4855364726819267E-3</v>
          </cell>
        </row>
        <row r="24">
          <cell r="D24" t="str">
            <v>YCPQ</v>
          </cell>
          <cell r="E24" t="str">
            <v>Down-and-In Barrier Put Option on SAP</v>
          </cell>
          <cell r="F24">
            <v>41627</v>
          </cell>
          <cell r="G24">
            <v>5.4511744325542733E-2</v>
          </cell>
          <cell r="H24">
            <v>5.5629526475935172E-2</v>
          </cell>
          <cell r="I24">
            <v>5.4511744325542733E-2</v>
          </cell>
          <cell r="J24">
            <v>5.5629526475935172E-2</v>
          </cell>
          <cell r="K24">
            <v>-3.4404756410277973E-2</v>
          </cell>
        </row>
        <row r="25">
          <cell r="D25" t="str">
            <v>YCUQ</v>
          </cell>
          <cell r="E25" t="str">
            <v>Down-and-In Barrier Put Option on ANG</v>
          </cell>
          <cell r="F25">
            <v>41627</v>
          </cell>
          <cell r="G25">
            <v>20.856948235017736</v>
          </cell>
          <cell r="H25">
            <v>21.28462716434229</v>
          </cell>
          <cell r="I25">
            <v>20.856948235017736</v>
          </cell>
          <cell r="J25">
            <v>21.28462716434229</v>
          </cell>
          <cell r="K25">
            <v>-1.1075146712518984</v>
          </cell>
        </row>
        <row r="26">
          <cell r="D26" t="str">
            <v>YCWQ</v>
          </cell>
          <cell r="E26" t="str">
            <v>Stike Resetting Put on DTOP</v>
          </cell>
          <cell r="F26">
            <v>41620</v>
          </cell>
          <cell r="G26">
            <v>89.522526027416717</v>
          </cell>
          <cell r="H26">
            <v>91.259796392703635</v>
          </cell>
          <cell r="I26">
            <v>89.522526027416717</v>
          </cell>
          <cell r="J26">
            <v>91.259796392703635</v>
          </cell>
          <cell r="K26">
            <v>-0.15995339299134609</v>
          </cell>
        </row>
        <row r="27">
          <cell r="D27" t="str">
            <v>YCZQ</v>
          </cell>
          <cell r="E27" t="str">
            <v>Down-and-In Barrier Put Option on ABL</v>
          </cell>
          <cell r="F27">
            <v>41627</v>
          </cell>
          <cell r="G27">
            <v>4.3468874208818882</v>
          </cell>
          <cell r="H27">
            <v>4.4360218492320458</v>
          </cell>
          <cell r="I27">
            <v>4.3468874208818882</v>
          </cell>
          <cell r="J27">
            <v>4.4360218492320458</v>
          </cell>
          <cell r="K27">
            <v>-1.6146322749886401</v>
          </cell>
        </row>
        <row r="28">
          <cell r="D28" t="str">
            <v>YDAQ</v>
          </cell>
          <cell r="E28" t="str">
            <v>Down-and-Out Barrier Put Option on ALSI</v>
          </cell>
          <cell r="F28">
            <v>41718</v>
          </cell>
          <cell r="G28">
            <v>237.79950215465354</v>
          </cell>
          <cell r="H28">
            <v>246.11809488892871</v>
          </cell>
          <cell r="I28">
            <v>237.79950215465354</v>
          </cell>
          <cell r="J28">
            <v>246.11809488892871</v>
          </cell>
          <cell r="K28">
            <v>-6.1863039707521134E-2</v>
          </cell>
        </row>
        <row r="29">
          <cell r="D29" t="str">
            <v>X1UQ</v>
          </cell>
          <cell r="E29" t="str">
            <v>Lookback Basket on ALSI</v>
          </cell>
          <cell r="F29">
            <v>41494</v>
          </cell>
          <cell r="G29">
            <v>66.525097296514218</v>
          </cell>
          <cell r="H29">
            <v>66.600033115768355</v>
          </cell>
          <cell r="I29">
            <v>66.525097296514218</v>
          </cell>
          <cell r="J29">
            <v>66.600033115768355</v>
          </cell>
          <cell r="K29">
            <v>-0.10445236017570968</v>
          </cell>
        </row>
        <row r="30">
          <cell r="D30" t="str">
            <v>XX6Q</v>
          </cell>
          <cell r="E30" t="str">
            <v>Floor Opti Spread</v>
          </cell>
          <cell r="F30">
            <v>41501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YDVQ</v>
          </cell>
          <cell r="E31" t="str">
            <v>Stike Resetting Put on DTOP</v>
          </cell>
          <cell r="F31">
            <v>41627</v>
          </cell>
          <cell r="G31">
            <v>158.1018648289583</v>
          </cell>
          <cell r="H31">
            <v>161.34379818911975</v>
          </cell>
          <cell r="I31">
            <v>158.1018648289583</v>
          </cell>
          <cell r="J31">
            <v>161.34379818911975</v>
          </cell>
          <cell r="K31">
            <v>-0.13436399623598061</v>
          </cell>
        </row>
        <row r="32">
          <cell r="D32" t="str">
            <v>YDXQ</v>
          </cell>
          <cell r="E32" t="str">
            <v>Down-and-Out Barrier Put Option on ALSI</v>
          </cell>
          <cell r="F32">
            <v>41536</v>
          </cell>
          <cell r="G32">
            <v>479.38464285592249</v>
          </cell>
          <cell r="H32">
            <v>482.75280986389026</v>
          </cell>
          <cell r="I32">
            <v>479.38464285592249</v>
          </cell>
          <cell r="J32">
            <v>482.75280986389026</v>
          </cell>
          <cell r="K32">
            <v>-0.19239301242539381</v>
          </cell>
        </row>
        <row r="33">
          <cell r="D33" t="str">
            <v>YDYQ</v>
          </cell>
          <cell r="E33" t="str">
            <v>Down-and-Out Barrier Put Option on DTOP</v>
          </cell>
          <cell r="F33">
            <v>41536</v>
          </cell>
          <cell r="G33">
            <v>78.444802008091671</v>
          </cell>
          <cell r="H33">
            <v>78.995956906371603</v>
          </cell>
          <cell r="I33">
            <v>78.444802008091671</v>
          </cell>
          <cell r="J33">
            <v>78.995956906371603</v>
          </cell>
          <cell r="K33">
            <v>-0.19940359937815985</v>
          </cell>
        </row>
        <row r="34">
          <cell r="D34" t="str">
            <v>YBLQ</v>
          </cell>
          <cell r="E34" t="str">
            <v>Stike Resetting Put on DTOP</v>
          </cell>
          <cell r="F34">
            <v>41662</v>
          </cell>
          <cell r="G34">
            <v>168.63717772243251</v>
          </cell>
          <cell r="H34">
            <v>173.02469528471897</v>
          </cell>
          <cell r="I34">
            <v>168.63717772243251</v>
          </cell>
          <cell r="J34">
            <v>173.02469528471897</v>
          </cell>
          <cell r="K34">
            <v>-9.7217063498630796E-2</v>
          </cell>
        </row>
        <row r="35">
          <cell r="D35" t="str">
            <v>YEGQ</v>
          </cell>
          <cell r="E35" t="str">
            <v>Google Option Structer</v>
          </cell>
          <cell r="F35">
            <v>41534</v>
          </cell>
          <cell r="G35">
            <v>0.18746298866852518</v>
          </cell>
          <cell r="H35">
            <v>0.18872837687629412</v>
          </cell>
          <cell r="I35">
            <v>0.18746298866852518</v>
          </cell>
          <cell r="J35">
            <v>0.18872837687629412</v>
          </cell>
          <cell r="K35">
            <v>-8.0415322444285812E-4</v>
          </cell>
        </row>
        <row r="36">
          <cell r="D36" t="str">
            <v>YEFQ</v>
          </cell>
          <cell r="E36" t="str">
            <v>Worst Of Call on Basket</v>
          </cell>
          <cell r="F36">
            <v>41627</v>
          </cell>
          <cell r="G36">
            <v>3.7863512826827725</v>
          </cell>
          <cell r="H36">
            <v>3.8639917238622554</v>
          </cell>
          <cell r="I36">
            <v>3.7863512826827725</v>
          </cell>
          <cell r="J36">
            <v>3.8639917238622554</v>
          </cell>
          <cell r="K36">
            <v>1.3099235610539235</v>
          </cell>
        </row>
        <row r="37">
          <cell r="D37" t="str">
            <v>YEKQ</v>
          </cell>
          <cell r="E37" t="str">
            <v>Stike Resetting Put on DTOP</v>
          </cell>
          <cell r="F37">
            <v>41627</v>
          </cell>
          <cell r="G37">
            <v>86.10642274294608</v>
          </cell>
          <cell r="H37">
            <v>87.872064689779023</v>
          </cell>
          <cell r="I37">
            <v>86.10642274294608</v>
          </cell>
          <cell r="J37">
            <v>87.872064689779023</v>
          </cell>
          <cell r="K37">
            <v>-0.2597211578813694</v>
          </cell>
        </row>
        <row r="38">
          <cell r="D38" t="str">
            <v>YFAQ</v>
          </cell>
          <cell r="E38" t="str">
            <v>Worst Of Call on Basket</v>
          </cell>
          <cell r="F38">
            <v>41627</v>
          </cell>
          <cell r="G38">
            <v>9.1914795215094092</v>
          </cell>
          <cell r="H38">
            <v>9.379953984617476</v>
          </cell>
          <cell r="I38">
            <v>9.1914795215094092</v>
          </cell>
          <cell r="J38">
            <v>9.379953984617476</v>
          </cell>
          <cell r="K38">
            <v>0.28977508934445462</v>
          </cell>
        </row>
        <row r="39">
          <cell r="D39" t="str">
            <v>YFCQ</v>
          </cell>
          <cell r="E39" t="str">
            <v>Worst Of Call on Basket</v>
          </cell>
          <cell r="F39">
            <v>41627</v>
          </cell>
          <cell r="G39">
            <v>8.8848599611476189</v>
          </cell>
          <cell r="H39">
            <v>9.0670470842379682</v>
          </cell>
          <cell r="I39">
            <v>8.8848599611476189</v>
          </cell>
          <cell r="J39">
            <v>9.0670470842379682</v>
          </cell>
          <cell r="K39">
            <v>0.28476920558679392</v>
          </cell>
        </row>
        <row r="40">
          <cell r="D40" t="str">
            <v>YFDQ</v>
          </cell>
          <cell r="E40" t="str">
            <v>Floor Opti Spread</v>
          </cell>
          <cell r="F40">
            <v>41740</v>
          </cell>
          <cell r="G40">
            <v>1341.3602139944394</v>
          </cell>
          <cell r="H40">
            <v>1393.1044506528772</v>
          </cell>
          <cell r="I40">
            <v>1341.3602139944394</v>
          </cell>
          <cell r="J40">
            <v>1393.1044506528772</v>
          </cell>
          <cell r="K40">
            <v>11.541858584803306</v>
          </cell>
        </row>
        <row r="41">
          <cell r="D41" t="str">
            <v>YFBQ</v>
          </cell>
          <cell r="E41" t="str">
            <v>Stike Resetting Put on DTOP</v>
          </cell>
          <cell r="F41">
            <v>41710</v>
          </cell>
          <cell r="G41">
            <v>194.11028421403131</v>
          </cell>
          <cell r="H41">
            <v>200.0627447550707</v>
          </cell>
          <cell r="I41">
            <v>194.11028421403131</v>
          </cell>
          <cell r="J41">
            <v>200.0627447550707</v>
          </cell>
          <cell r="K41">
            <v>-9.6527415136293038E-2</v>
          </cell>
        </row>
        <row r="42">
          <cell r="D42" t="str">
            <v>YFHQ</v>
          </cell>
          <cell r="E42" t="str">
            <v>Worst Of Call on Basket</v>
          </cell>
          <cell r="F42">
            <v>41718</v>
          </cell>
          <cell r="G42">
            <v>3.8751225374296832</v>
          </cell>
          <cell r="H42">
            <v>4.0153361192160606</v>
          </cell>
          <cell r="I42">
            <v>3.8751225374296832</v>
          </cell>
          <cell r="J42">
            <v>4.0153361192160606</v>
          </cell>
          <cell r="K42">
            <v>0.88751347796244051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MSQ"/>
      <sheetName val="ANGQ"/>
      <sheetName val="APNQ"/>
      <sheetName val="ARIQ"/>
      <sheetName val="AS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EK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>
        <row r="3">
          <cell r="B3">
            <v>41627</v>
          </cell>
        </row>
      </sheetData>
      <sheetData sheetId="86" refreshError="1">
        <row r="3">
          <cell r="B3">
            <v>41627</v>
          </cell>
        </row>
      </sheetData>
      <sheetData sheetId="87" refreshError="1">
        <row r="3">
          <cell r="B3">
            <v>41627</v>
          </cell>
        </row>
      </sheetData>
      <sheetData sheetId="88" refreshError="1">
        <row r="3">
          <cell r="B3">
            <v>41627</v>
          </cell>
        </row>
      </sheetData>
      <sheetData sheetId="89" refreshError="1">
        <row r="3">
          <cell r="B3">
            <v>41627</v>
          </cell>
        </row>
      </sheetData>
      <sheetData sheetId="90" refreshError="1">
        <row r="3">
          <cell r="B3">
            <v>41627</v>
          </cell>
        </row>
      </sheetData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45" sqref="I45"/>
    </sheetView>
  </sheetViews>
  <sheetFormatPr defaultRowHeight="12.75"/>
  <sheetData>
    <row r="1" spans="1:7">
      <c r="A1" s="1" t="s">
        <v>0</v>
      </c>
      <c r="B1" s="2">
        <f ca="1">TODAY()</f>
        <v>41487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" ca="1" si="0">TODAY()</f>
        <v>41487</v>
      </c>
      <c r="B3" s="7" t="s">
        <v>8</v>
      </c>
      <c r="C3" s="7" t="s">
        <v>9</v>
      </c>
      <c r="D3" s="7" t="s">
        <v>10</v>
      </c>
      <c r="E3" s="6">
        <v>41494</v>
      </c>
      <c r="F3" s="8">
        <v>66.525097296514218</v>
      </c>
      <c r="G3" s="1">
        <f>IF(ISNUMBER(VLOOKUP(C3,'[1]Local Vol'!$D$3:$K$199,8,FALSE)),VLOOKUP(C3,'[1]Local Vol'!$D$4:$K$199,8,FALSE),"")</f>
        <v>-0.10445236017570968</v>
      </c>
    </row>
    <row r="4" spans="1:7">
      <c r="A4" s="6">
        <f ca="1">TODAY()</f>
        <v>41487</v>
      </c>
      <c r="B4" s="7" t="s">
        <v>8</v>
      </c>
      <c r="C4" s="7" t="s">
        <v>11</v>
      </c>
      <c r="D4" s="7" t="s">
        <v>12</v>
      </c>
      <c r="E4" s="6">
        <v>41536</v>
      </c>
      <c r="F4" s="8">
        <v>44.912825699566703</v>
      </c>
      <c r="G4" s="1">
        <f>IF(ISNUMBER(VLOOKUP(C4,'[1]Local Vol'!$D$3:$K$199,8,FALSE)),VLOOKUP(C4,'[1]Local Vol'!$D$4:$K$199,8,FALSE),"")</f>
        <v>-4.185173837022596E-2</v>
      </c>
    </row>
    <row r="5" spans="1:7">
      <c r="A5" s="6">
        <f t="shared" ref="A5:A13" ca="1" si="1">TODAY()</f>
        <v>41487</v>
      </c>
      <c r="B5" s="7" t="s">
        <v>8</v>
      </c>
      <c r="C5" s="7" t="s">
        <v>13</v>
      </c>
      <c r="D5" s="7" t="s">
        <v>12</v>
      </c>
      <c r="E5" s="6">
        <v>41536</v>
      </c>
      <c r="F5" s="8">
        <v>53.865342161292325</v>
      </c>
      <c r="G5" s="1">
        <f>IF(ISNUMBER(VLOOKUP(C5,'[1]Local Vol'!$D$3:$K$199,8,FALSE)),VLOOKUP(C5,'[1]Local Vol'!$D$4:$K$199,8,FALSE),"")</f>
        <v>-5.1839589717820121E-2</v>
      </c>
    </row>
    <row r="6" spans="1:7">
      <c r="A6" s="6">
        <f t="shared" ca="1" si="1"/>
        <v>41487</v>
      </c>
      <c r="B6" s="7" t="s">
        <v>8</v>
      </c>
      <c r="C6" s="7" t="s">
        <v>14</v>
      </c>
      <c r="D6" s="7" t="s">
        <v>12</v>
      </c>
      <c r="E6" s="6">
        <v>41536</v>
      </c>
      <c r="F6" s="8">
        <v>10.768552086190397</v>
      </c>
      <c r="G6" s="1">
        <f>IF(ISNUMBER(VLOOKUP(C6,'[1]Local Vol'!$D$3:$K$199,8,FALSE)),VLOOKUP(C6,'[1]Local Vol'!$D$4:$K$199,8,FALSE),"")</f>
        <v>-1.2089685189749467E-2</v>
      </c>
    </row>
    <row r="7" spans="1:7">
      <c r="A7" s="6">
        <f t="shared" ca="1" si="1"/>
        <v>41487</v>
      </c>
      <c r="B7" s="7" t="s">
        <v>8</v>
      </c>
      <c r="C7" s="7" t="s">
        <v>15</v>
      </c>
      <c r="D7" s="7" t="s">
        <v>12</v>
      </c>
      <c r="E7" s="6">
        <v>41627</v>
      </c>
      <c r="F7" s="8">
        <v>12.703624244287143</v>
      </c>
      <c r="G7" s="1">
        <f>IF(ISNUMBER(VLOOKUP(C7,'[1]Local Vol'!$D$3:$K$199,8,FALSE)),VLOOKUP(C7,'[1]Local Vol'!$D$4:$K$199,8,FALSE),"")</f>
        <v>-8.2729001510693824E-3</v>
      </c>
    </row>
    <row r="8" spans="1:7">
      <c r="A8" s="6">
        <f t="shared" ca="1" si="1"/>
        <v>41487</v>
      </c>
      <c r="B8" s="7" t="s">
        <v>8</v>
      </c>
      <c r="C8" s="7" t="s">
        <v>16</v>
      </c>
      <c r="D8" s="7" t="s">
        <v>12</v>
      </c>
      <c r="E8" s="6">
        <v>41627</v>
      </c>
      <c r="F8" s="8">
        <v>5.3922156399690637</v>
      </c>
      <c r="G8" s="1">
        <f>IF(ISNUMBER(VLOOKUP(C8,'[1]Local Vol'!$D$3:$K$199,8,FALSE)),VLOOKUP(C8,'[1]Local Vol'!$D$4:$K$199,8,FALSE),"")</f>
        <v>-3.9323358100811067E-3</v>
      </c>
    </row>
    <row r="9" spans="1:7">
      <c r="A9" s="6">
        <f t="shared" ca="1" si="1"/>
        <v>41487</v>
      </c>
      <c r="B9" s="7" t="s">
        <v>8</v>
      </c>
      <c r="C9" s="7" t="s">
        <v>17</v>
      </c>
      <c r="D9" s="7" t="s">
        <v>12</v>
      </c>
      <c r="E9" s="6">
        <v>41627</v>
      </c>
      <c r="F9" s="8">
        <v>311.47261256775528</v>
      </c>
      <c r="G9" s="1">
        <f>IF(ISNUMBER(VLOOKUP(C9,'[1]Local Vol'!$D$3:$K$199,8,FALSE)),VLOOKUP(C9,'[1]Local Vol'!$D$4:$K$199,8,FALSE),"")</f>
        <v>-0.1241656881915604</v>
      </c>
    </row>
    <row r="10" spans="1:7">
      <c r="A10" s="6">
        <f t="shared" ca="1" si="1"/>
        <v>41487</v>
      </c>
      <c r="B10" s="7" t="s">
        <v>8</v>
      </c>
      <c r="C10" s="7" t="s">
        <v>18</v>
      </c>
      <c r="D10" s="7" t="s">
        <v>12</v>
      </c>
      <c r="E10" s="6">
        <v>41627</v>
      </c>
      <c r="F10" s="8">
        <v>20.051007625156753</v>
      </c>
      <c r="G10" s="1">
        <f>IF(ISNUMBER(VLOOKUP(C10,'[1]Local Vol'!$D$3:$K$199,8,FALSE)),VLOOKUP(C10,'[1]Local Vol'!$D$4:$K$199,8,FALSE),"")</f>
        <v>-1.0773450806887052E-2</v>
      </c>
    </row>
    <row r="11" spans="1:7">
      <c r="A11" s="6">
        <f t="shared" ca="1" si="1"/>
        <v>41487</v>
      </c>
      <c r="B11" s="7" t="s">
        <v>8</v>
      </c>
      <c r="C11" s="7" t="s">
        <v>19</v>
      </c>
      <c r="D11" s="9" t="s">
        <v>20</v>
      </c>
      <c r="E11" s="6">
        <v>41536</v>
      </c>
      <c r="F11" s="8">
        <v>18.399091490220492</v>
      </c>
      <c r="G11" s="1">
        <f>IF(ISNUMBER(VLOOKUP(C11,'[1]Local Vol'!$D$3:$K$199,8,FALSE)),VLOOKUP(C11,'[1]Local Vol'!$D$4:$K$199,8,FALSE),"")</f>
        <v>0.982809015781411</v>
      </c>
    </row>
    <row r="12" spans="1:7">
      <c r="A12" s="6">
        <f t="shared" ca="1" si="1"/>
        <v>41487</v>
      </c>
      <c r="B12" s="7" t="s">
        <v>8</v>
      </c>
      <c r="C12" s="7" t="s">
        <v>21</v>
      </c>
      <c r="D12" s="7" t="s">
        <v>22</v>
      </c>
      <c r="E12" s="6">
        <v>41718</v>
      </c>
      <c r="F12" s="8">
        <v>228.52210388779181</v>
      </c>
      <c r="G12" s="1">
        <f>IF(ISNUMBER(VLOOKUP(C12,'[1]Local Vol'!$D$3:$K$199,8,FALSE)),VLOOKUP(C12,'[1]Local Vol'!$D$4:$K$199,8,FALSE),"")</f>
        <v>-0.11353739401444148</v>
      </c>
    </row>
    <row r="13" spans="1:7">
      <c r="A13" s="6">
        <f t="shared" ca="1" si="1"/>
        <v>41487</v>
      </c>
      <c r="B13" s="7" t="s">
        <v>8</v>
      </c>
      <c r="C13" s="7" t="s">
        <v>23</v>
      </c>
      <c r="D13" s="7" t="s">
        <v>24</v>
      </c>
      <c r="E13" s="6">
        <v>41526</v>
      </c>
      <c r="F13" s="8">
        <v>181.06011920933395</v>
      </c>
      <c r="G13" s="1">
        <f>IF(ISNUMBER(VLOOKUP(C13,'[1]Local Vol'!$D$3:$K$199,8,FALSE)),VLOOKUP(C13,'[1]Local Vol'!$D$4:$K$199,8,FALSE),"")</f>
        <v>-0.21860251192004065</v>
      </c>
    </row>
    <row r="14" spans="1:7">
      <c r="A14" s="6">
        <v>41326</v>
      </c>
      <c r="B14" s="7" t="s">
        <v>8</v>
      </c>
      <c r="C14" s="7" t="s">
        <v>25</v>
      </c>
      <c r="D14" s="7" t="s">
        <v>26</v>
      </c>
      <c r="E14" s="6">
        <v>41501</v>
      </c>
      <c r="F14" s="8">
        <v>0</v>
      </c>
      <c r="G14" s="1">
        <f>[2]Summary!$J$5</f>
        <v>4.26542903454674E-4</v>
      </c>
    </row>
    <row r="15" spans="1:7">
      <c r="A15" s="6">
        <f t="shared" ref="A15:A42" ca="1" si="2">TODAY()</f>
        <v>41487</v>
      </c>
      <c r="B15" s="7" t="s">
        <v>8</v>
      </c>
      <c r="C15" s="7" t="s">
        <v>27</v>
      </c>
      <c r="D15" s="7" t="s">
        <v>28</v>
      </c>
      <c r="E15" s="6">
        <v>41522</v>
      </c>
      <c r="F15" s="8">
        <v>153.3623379631276</v>
      </c>
      <c r="G15" s="1">
        <f>IF(ISNUMBER(VLOOKUP(C15,'[1]Local Vol'!$D$3:$K$199,8,FALSE)),VLOOKUP(C15,'[1]Local Vol'!$D$4:$K$199,8,FALSE),"")</f>
        <v>-0.14434212785888839</v>
      </c>
    </row>
    <row r="16" spans="1:7">
      <c r="A16" s="6">
        <f t="shared" ca="1" si="2"/>
        <v>41487</v>
      </c>
      <c r="B16" s="7" t="s">
        <v>8</v>
      </c>
      <c r="C16" s="7" t="s">
        <v>29</v>
      </c>
      <c r="D16" s="7" t="s">
        <v>30</v>
      </c>
      <c r="E16" s="6">
        <v>41575</v>
      </c>
      <c r="F16" s="8">
        <v>130.68079431969952</v>
      </c>
      <c r="G16" s="1">
        <f>IF(ISNUMBER(VLOOKUP(C16,'[1]Local Vol'!$D$3:$K$199,8,FALSE)),VLOOKUP(C16,'[1]Local Vol'!$D$4:$K$199,8,FALSE),"")</f>
        <v>-0.11522179364666685</v>
      </c>
    </row>
    <row r="17" spans="1:7">
      <c r="A17" s="6">
        <f t="shared" ca="1" si="2"/>
        <v>41487</v>
      </c>
      <c r="B17" s="7" t="s">
        <v>8</v>
      </c>
      <c r="C17" s="7" t="s">
        <v>31</v>
      </c>
      <c r="D17" s="7" t="s">
        <v>32</v>
      </c>
      <c r="E17" s="6">
        <v>41627</v>
      </c>
      <c r="F17" s="8">
        <v>0.50176160677750592</v>
      </c>
      <c r="G17" s="1">
        <f>IF(ISNUMBER(VLOOKUP(C17,'[1]Local Vol'!$D$3:$K$199,8,FALSE)),VLOOKUP(C17,'[1]Local Vol'!$D$4:$K$199,8,FALSE),"")</f>
        <v>-1.3786453313261084E-2</v>
      </c>
    </row>
    <row r="18" spans="1:7">
      <c r="A18" s="6">
        <f t="shared" ca="1" si="2"/>
        <v>41487</v>
      </c>
      <c r="B18" s="7" t="s">
        <v>8</v>
      </c>
      <c r="C18" s="7" t="s">
        <v>33</v>
      </c>
      <c r="D18" s="7" t="s">
        <v>34</v>
      </c>
      <c r="E18" s="6">
        <v>41449</v>
      </c>
      <c r="F18" s="8">
        <v>1.462</v>
      </c>
      <c r="G18" s="1">
        <v>1</v>
      </c>
    </row>
    <row r="19" spans="1:7">
      <c r="A19" s="6">
        <f t="shared" ca="1" si="2"/>
        <v>41487</v>
      </c>
      <c r="B19" s="7" t="s">
        <v>8</v>
      </c>
      <c r="C19" s="7" t="s">
        <v>35</v>
      </c>
      <c r="D19" s="7" t="s">
        <v>36</v>
      </c>
      <c r="E19" s="6">
        <v>41627</v>
      </c>
      <c r="F19" s="8">
        <v>4.9949245496373083</v>
      </c>
      <c r="G19" s="1">
        <f>IF(ISNUMBER(VLOOKUP(C19,'[1]Local Vol'!$D$3:$K$199,8,FALSE)),VLOOKUP(C19,'[1]Local Vol'!$D$4:$K$199,8,FALSE),"")</f>
        <v>0.10887673104079555</v>
      </c>
    </row>
    <row r="20" spans="1:7">
      <c r="A20" s="6">
        <v>41326</v>
      </c>
      <c r="B20" s="7" t="s">
        <v>8</v>
      </c>
      <c r="C20" s="7" t="s">
        <v>37</v>
      </c>
      <c r="D20" s="7" t="s">
        <v>26</v>
      </c>
      <c r="E20" s="6">
        <v>41556</v>
      </c>
      <c r="F20" s="8">
        <v>0.12089259809037342</v>
      </c>
      <c r="G20" s="1">
        <f>IF(ISNUMBER(VLOOKUP(C20,'[1]Local Vol'!$D$3:$K$199,8,FALSE)),VLOOKUP(C20,'[1]Local Vol'!$D$4:$K$199,8,FALSE),"")</f>
        <v>5.3215224407753079E-4</v>
      </c>
    </row>
    <row r="21" spans="1:7">
      <c r="A21" s="6">
        <f t="shared" ca="1" si="2"/>
        <v>41487</v>
      </c>
      <c r="B21" s="7" t="s">
        <v>8</v>
      </c>
      <c r="C21" s="7" t="s">
        <v>38</v>
      </c>
      <c r="D21" s="7" t="s">
        <v>39</v>
      </c>
      <c r="E21" s="6">
        <f>[3]YCRQ!$B$3</f>
        <v>41627</v>
      </c>
      <c r="F21" s="8">
        <v>1.7885781227166886E-2</v>
      </c>
      <c r="G21" s="1">
        <f>IF(ISNUMBER(VLOOKUP(C21,'[1]Local Vol'!$D$3:$K$199,8,FALSE)),VLOOKUP(C21,'[1]Local Vol'!$D$4:$K$199,8,FALSE),"")</f>
        <v>-6.4555874328286319E-3</v>
      </c>
    </row>
    <row r="22" spans="1:7">
      <c r="A22" s="6">
        <f t="shared" ca="1" si="2"/>
        <v>41487</v>
      </c>
      <c r="B22" s="7" t="s">
        <v>8</v>
      </c>
      <c r="C22" s="7" t="s">
        <v>40</v>
      </c>
      <c r="D22" s="7" t="s">
        <v>41</v>
      </c>
      <c r="E22" s="6">
        <f>[3]YBYQ!$B$3</f>
        <v>41627</v>
      </c>
      <c r="F22" s="8">
        <v>1.3348146942614676</v>
      </c>
      <c r="G22" s="1">
        <f>IF(ISNUMBER(VLOOKUP(C22,'[1]Local Vol'!$D$3:$K$199,8,FALSE)),VLOOKUP(C22,'[1]Local Vol'!$D$4:$K$199,8,FALSE),"")</f>
        <v>-8.4076337682459687E-2</v>
      </c>
    </row>
    <row r="23" spans="1:7">
      <c r="A23" s="6">
        <f t="shared" ca="1" si="2"/>
        <v>41487</v>
      </c>
      <c r="B23" s="7" t="s">
        <v>8</v>
      </c>
      <c r="C23" s="7" t="s">
        <v>42</v>
      </c>
      <c r="D23" s="7" t="s">
        <v>43</v>
      </c>
      <c r="E23" s="6">
        <f>[3]YBZQ!$B$3</f>
        <v>41627</v>
      </c>
      <c r="F23" s="8">
        <v>6.8177554487313046</v>
      </c>
      <c r="G23" s="1">
        <f>IF(ISNUMBER(VLOOKUP(C23,'[1]Local Vol'!$D$3:$K$199,8,FALSE)),VLOOKUP(C23,'[1]Local Vol'!$D$4:$K$199,8,FALSE),"")</f>
        <v>-0.59984822757584466</v>
      </c>
    </row>
    <row r="24" spans="1:7">
      <c r="A24" s="6">
        <f t="shared" ca="1" si="2"/>
        <v>41487</v>
      </c>
      <c r="B24" s="7" t="s">
        <v>8</v>
      </c>
      <c r="C24" s="7" t="s">
        <v>44</v>
      </c>
      <c r="D24" s="7" t="s">
        <v>45</v>
      </c>
      <c r="E24" s="6">
        <f>[3]YCNQ!$B$3</f>
        <v>41627</v>
      </c>
      <c r="F24" s="8">
        <v>2.3335909590496264</v>
      </c>
      <c r="G24" s="1">
        <f>IF(ISNUMBER(VLOOKUP(C24,'[1]Local Vol'!$D$3:$K$199,8,FALSE)),VLOOKUP(C24,'[1]Local Vol'!$D$4:$K$199,8,FALSE),"")</f>
        <v>-0.27393763680831196</v>
      </c>
    </row>
    <row r="25" spans="1:7">
      <c r="A25" s="6">
        <f t="shared" ca="1" si="2"/>
        <v>41487</v>
      </c>
      <c r="B25" s="7" t="s">
        <v>8</v>
      </c>
      <c r="C25" s="7" t="s">
        <v>46</v>
      </c>
      <c r="D25" s="7" t="s">
        <v>39</v>
      </c>
      <c r="E25" s="6">
        <f>[3]YCOQ!$B$3</f>
        <v>41627</v>
      </c>
      <c r="F25" s="8">
        <v>1.7976641555035644E-2</v>
      </c>
      <c r="G25" s="1">
        <f>IF(ISNUMBER(VLOOKUP(C25,'[1]Local Vol'!$D$3:$K$199,8,FALSE)),VLOOKUP(C25,'[1]Local Vol'!$D$4:$K$199,8,FALSE),"")</f>
        <v>-6.4855364726819267E-3</v>
      </c>
    </row>
    <row r="26" spans="1:7">
      <c r="A26" s="6">
        <f t="shared" ca="1" si="2"/>
        <v>41487</v>
      </c>
      <c r="B26" s="7" t="s">
        <v>8</v>
      </c>
      <c r="C26" s="7" t="s">
        <v>47</v>
      </c>
      <c r="D26" s="7" t="s">
        <v>48</v>
      </c>
      <c r="E26" s="6">
        <f>[3]YCPQ!$B$3</f>
        <v>41627</v>
      </c>
      <c r="F26" s="8">
        <v>5.4511744325542733E-2</v>
      </c>
      <c r="G26" s="1">
        <f>IF(ISNUMBER(VLOOKUP(C26,'[1]Local Vol'!$D$3:$K$199,8,FALSE)),VLOOKUP(C26,'[1]Local Vol'!$D$4:$K$199,8,FALSE),"")</f>
        <v>-3.4404756410277973E-2</v>
      </c>
    </row>
    <row r="27" spans="1:7">
      <c r="A27" s="6">
        <f t="shared" ca="1" si="2"/>
        <v>41487</v>
      </c>
      <c r="B27" s="7" t="s">
        <v>8</v>
      </c>
      <c r="C27" s="7" t="s">
        <v>49</v>
      </c>
      <c r="D27" s="7" t="s">
        <v>43</v>
      </c>
      <c r="E27" s="6">
        <f>[3]YBZQ!$B$3</f>
        <v>41627</v>
      </c>
      <c r="F27" s="8">
        <v>20.856948235017736</v>
      </c>
      <c r="G27" s="1">
        <f>IF(ISNUMBER(VLOOKUP(C27,'[1]Local Vol'!$D$3:$K$199,8,FALSE)),VLOOKUP(C27,'[1]Local Vol'!$D$4:$K$199,8,FALSE),"")</f>
        <v>-1.1075146712518984</v>
      </c>
    </row>
    <row r="28" spans="1:7">
      <c r="A28" s="6">
        <f t="shared" ca="1" si="2"/>
        <v>41487</v>
      </c>
      <c r="B28" s="7" t="s">
        <v>8</v>
      </c>
      <c r="C28" s="7" t="s">
        <v>50</v>
      </c>
      <c r="D28" s="7" t="s">
        <v>30</v>
      </c>
      <c r="E28" s="6">
        <v>41620</v>
      </c>
      <c r="F28" s="8">
        <v>89.522526027416717</v>
      </c>
      <c r="G28" s="1">
        <f>IF(ISNUMBER(VLOOKUP(C28,'[1]Local Vol'!$D$3:$K$199,8,FALSE)),VLOOKUP(C28,'[1]Local Vol'!$D$4:$K$199,8,FALSE),"")</f>
        <v>-0.15995339299134609</v>
      </c>
    </row>
    <row r="29" spans="1:7">
      <c r="A29" s="6">
        <f t="shared" ca="1" si="2"/>
        <v>41487</v>
      </c>
      <c r="B29" s="7" t="s">
        <v>8</v>
      </c>
      <c r="C29" s="7" t="s">
        <v>51</v>
      </c>
      <c r="D29" s="7" t="s">
        <v>52</v>
      </c>
      <c r="E29" s="6">
        <f>[3]YBZQ!$B$3</f>
        <v>41627</v>
      </c>
      <c r="F29" s="8">
        <v>4.3468874208818882</v>
      </c>
      <c r="G29" s="1">
        <f>IF(ISNUMBER(VLOOKUP(C29,'[1]Local Vol'!$D$3:$K$199,8,FALSE)),VLOOKUP(C29,'[1]Local Vol'!$D$4:$K$199,8,FALSE),"")</f>
        <v>-1.6146322749886401</v>
      </c>
    </row>
    <row r="30" spans="1:7">
      <c r="A30" s="6">
        <f t="shared" ca="1" si="2"/>
        <v>41487</v>
      </c>
      <c r="B30" s="7" t="s">
        <v>8</v>
      </c>
      <c r="C30" s="7" t="s">
        <v>53</v>
      </c>
      <c r="D30" s="7" t="s">
        <v>12</v>
      </c>
      <c r="E30" s="6">
        <v>41718</v>
      </c>
      <c r="F30" s="8">
        <v>237.79950215465354</v>
      </c>
      <c r="G30" s="1">
        <f>IF(ISNUMBER(VLOOKUP(C30,'[1]Local Vol'!$D$3:$K$199,8,FALSE)),VLOOKUP(C30,'[1]Local Vol'!$D$4:$K$199,8,FALSE),"")</f>
        <v>-6.1863039707521134E-2</v>
      </c>
    </row>
    <row r="31" spans="1:7">
      <c r="A31" s="6">
        <f t="shared" ca="1" si="2"/>
        <v>41487</v>
      </c>
      <c r="B31" s="7" t="s">
        <v>8</v>
      </c>
      <c r="C31" s="7" t="s">
        <v>54</v>
      </c>
      <c r="D31" s="7" t="s">
        <v>30</v>
      </c>
      <c r="E31" s="6">
        <v>41627</v>
      </c>
      <c r="F31" s="8">
        <v>158.1018648289583</v>
      </c>
      <c r="G31" s="1">
        <f>IF(ISNUMBER(VLOOKUP(C31,'[1]Local Vol'!$D$3:$K$199,8,FALSE)),VLOOKUP(C31,'[1]Local Vol'!$D$4:$K$199,8,FALSE),"")</f>
        <v>-0.13436399623598061</v>
      </c>
    </row>
    <row r="32" spans="1:7">
      <c r="A32" s="6">
        <f t="shared" ca="1" si="2"/>
        <v>41487</v>
      </c>
      <c r="B32" s="7" t="s">
        <v>8</v>
      </c>
      <c r="C32" s="7" t="s">
        <v>55</v>
      </c>
      <c r="D32" s="7" t="s">
        <v>12</v>
      </c>
      <c r="E32" s="6">
        <v>41536</v>
      </c>
      <c r="F32" s="8">
        <v>479.38464285592249</v>
      </c>
      <c r="G32" s="1">
        <f>IF(ISNUMBER(VLOOKUP(C32,'[1]Local Vol'!$D$3:$K$199,8,FALSE)),VLOOKUP(C32,'[1]Local Vol'!$D$4:$K$199,8,FALSE),"")</f>
        <v>-0.19239301242539381</v>
      </c>
    </row>
    <row r="33" spans="1:7">
      <c r="A33" s="6">
        <f t="shared" ca="1" si="2"/>
        <v>41487</v>
      </c>
      <c r="B33" s="7" t="s">
        <v>8</v>
      </c>
      <c r="C33" s="7" t="s">
        <v>56</v>
      </c>
      <c r="D33" s="7" t="s">
        <v>57</v>
      </c>
      <c r="E33" s="6">
        <v>41536</v>
      </c>
      <c r="F33" s="8">
        <v>78.444802008091671</v>
      </c>
      <c r="G33" s="1">
        <f>IF(ISNUMBER(VLOOKUP(C33,'[1]Local Vol'!$D$3:$K$199,8,FALSE)),VLOOKUP(C33,'[1]Local Vol'!$D$4:$K$199,8,FALSE),"")</f>
        <v>-0.19940359937815985</v>
      </c>
    </row>
    <row r="34" spans="1:7">
      <c r="A34" s="6">
        <f t="shared" ca="1" si="2"/>
        <v>41487</v>
      </c>
      <c r="B34" s="7" t="s">
        <v>8</v>
      </c>
      <c r="C34" s="7" t="s">
        <v>58</v>
      </c>
      <c r="D34" s="7" t="s">
        <v>30</v>
      </c>
      <c r="E34" s="6">
        <v>41662</v>
      </c>
      <c r="F34" s="8">
        <v>168.63717772243251</v>
      </c>
      <c r="G34" s="1">
        <f>IF(ISNUMBER(VLOOKUP(C34,'[1]Local Vol'!$D$3:$K$199,8,FALSE)),VLOOKUP(C34,'[1]Local Vol'!$D$4:$K$199,8,FALSE),"")</f>
        <v>-9.7217063498630796E-2</v>
      </c>
    </row>
    <row r="35" spans="1:7">
      <c r="A35" s="6">
        <f t="shared" ca="1" si="2"/>
        <v>41487</v>
      </c>
      <c r="B35" s="7" t="s">
        <v>8</v>
      </c>
      <c r="C35" s="7" t="s">
        <v>59</v>
      </c>
      <c r="D35" s="7" t="s">
        <v>60</v>
      </c>
      <c r="E35" s="6">
        <v>41534</v>
      </c>
      <c r="F35" s="8">
        <v>0.18746298866852518</v>
      </c>
      <c r="G35" s="1">
        <f>IF(ISNUMBER(VLOOKUP(C35,'[1]Local Vol'!$D$3:$K$199,8,FALSE)),VLOOKUP(C35,'[1]Local Vol'!$D$4:$K$199,8,FALSE),"")</f>
        <v>-8.0415322444285812E-4</v>
      </c>
    </row>
    <row r="36" spans="1:7">
      <c r="A36" s="6">
        <f t="shared" ca="1" si="2"/>
        <v>41487</v>
      </c>
      <c r="B36" s="7" t="s">
        <v>8</v>
      </c>
      <c r="C36" s="7" t="s">
        <v>61</v>
      </c>
      <c r="D36" s="7" t="s">
        <v>62</v>
      </c>
      <c r="E36" s="6">
        <v>41627</v>
      </c>
      <c r="F36" s="8">
        <v>3.7863512826827725</v>
      </c>
      <c r="G36" s="1">
        <f>IF(ISNUMBER(VLOOKUP(C36,'[1]Local Vol'!$D$3:$K$199,8,FALSE)),VLOOKUP(C36,'[1]Local Vol'!$D$4:$K$199,8,FALSE),"")</f>
        <v>1.3099235610539235</v>
      </c>
    </row>
    <row r="37" spans="1:7">
      <c r="A37" s="6">
        <f t="shared" ca="1" si="2"/>
        <v>41487</v>
      </c>
      <c r="B37" s="7" t="s">
        <v>8</v>
      </c>
      <c r="C37" s="7" t="s">
        <v>63</v>
      </c>
      <c r="D37" s="7" t="s">
        <v>30</v>
      </c>
      <c r="E37" s="6">
        <v>41627</v>
      </c>
      <c r="F37" s="8">
        <v>86.10642274294608</v>
      </c>
      <c r="G37" s="1">
        <f>IF(ISNUMBER(VLOOKUP(C37,'[1]Local Vol'!$D$3:$K$199,8,FALSE)),VLOOKUP(C37,'[1]Local Vol'!$D$4:$K$199,8,FALSE),"")</f>
        <v>-0.2597211578813694</v>
      </c>
    </row>
    <row r="38" spans="1:7">
      <c r="A38" s="6">
        <f t="shared" ca="1" si="2"/>
        <v>41487</v>
      </c>
      <c r="B38" s="7" t="s">
        <v>8</v>
      </c>
      <c r="C38" s="7" t="s">
        <v>64</v>
      </c>
      <c r="D38" s="7" t="s">
        <v>62</v>
      </c>
      <c r="E38" s="6">
        <v>41627</v>
      </c>
      <c r="F38" s="8">
        <v>9.1914795215094092</v>
      </c>
      <c r="G38" s="1">
        <f>IF(ISNUMBER(VLOOKUP(C38,'[1]Local Vol'!$D$3:$K$199,8,FALSE)),VLOOKUP(C38,'[1]Local Vol'!$D$4:$K$199,8,FALSE),"")</f>
        <v>0.28977508934445462</v>
      </c>
    </row>
    <row r="39" spans="1:7">
      <c r="A39" s="6">
        <f t="shared" ca="1" si="2"/>
        <v>41487</v>
      </c>
      <c r="B39" s="7" t="s">
        <v>8</v>
      </c>
      <c r="C39" s="7" t="s">
        <v>65</v>
      </c>
      <c r="D39" s="7" t="s">
        <v>62</v>
      </c>
      <c r="E39" s="6">
        <v>41627</v>
      </c>
      <c r="F39" s="8">
        <v>8.8848599611476189</v>
      </c>
      <c r="G39" s="1">
        <f>IF(ISNUMBER(VLOOKUP(C39,'[1]Local Vol'!$D$3:$K$199,8,FALSE)),VLOOKUP(C39,'[1]Local Vol'!$D$4:$K$199,8,FALSE),"")</f>
        <v>0.28476920558679392</v>
      </c>
    </row>
    <row r="40" spans="1:7">
      <c r="A40" s="6">
        <v>41326</v>
      </c>
      <c r="B40" s="7" t="s">
        <v>8</v>
      </c>
      <c r="C40" s="7" t="s">
        <v>66</v>
      </c>
      <c r="D40" s="7" t="s">
        <v>26</v>
      </c>
      <c r="E40" s="6">
        <v>41740</v>
      </c>
      <c r="F40" s="8">
        <v>1341.3602139944394</v>
      </c>
      <c r="G40" s="1">
        <f>[2]Summary!$J$5</f>
        <v>4.26542903454674E-4</v>
      </c>
    </row>
    <row r="41" spans="1:7">
      <c r="A41" s="6">
        <f t="shared" ca="1" si="2"/>
        <v>41487</v>
      </c>
      <c r="B41" s="7" t="s">
        <v>8</v>
      </c>
      <c r="C41" s="7" t="s">
        <v>67</v>
      </c>
      <c r="D41" s="7" t="s">
        <v>30</v>
      </c>
      <c r="E41" s="6">
        <v>41710</v>
      </c>
      <c r="F41" s="8">
        <v>194.11028421403131</v>
      </c>
      <c r="G41" s="1">
        <f>IF(ISNUMBER(VLOOKUP(C41,'[1]Local Vol'!$D$3:$K$199,8,FALSE)),VLOOKUP(C41,'[1]Local Vol'!$D$4:$K$199,8,FALSE),"")</f>
        <v>-9.6527415136293038E-2</v>
      </c>
    </row>
    <row r="42" spans="1:7">
      <c r="A42" s="6">
        <f t="shared" ca="1" si="2"/>
        <v>41487</v>
      </c>
      <c r="B42" s="7" t="s">
        <v>8</v>
      </c>
      <c r="C42" s="7" t="s">
        <v>68</v>
      </c>
      <c r="D42" s="7" t="s">
        <v>62</v>
      </c>
      <c r="E42" s="6">
        <v>41718</v>
      </c>
      <c r="F42" s="8">
        <v>3.8751225374296832</v>
      </c>
      <c r="G42" s="1">
        <f>IF(ISNUMBER(VLOOKUP(C42,'[1]Local Vol'!$D$3:$K$199,8,FALSE)),VLOOKUP(C42,'[1]Local Vol'!$D$4:$K$199,8,FALSE),"")</f>
        <v>0.88751347796244051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2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2013-08-01T06:13:05Z</dcterms:created>
  <dcterms:modified xsi:type="dcterms:W3CDTF">2013-08-01T06:14:38Z</dcterms:modified>
</cp:coreProperties>
</file>